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10" i="1"/>
  <c r="F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S302" i="1" l="1"/>
  <c r="S298" i="1"/>
  <c r="S232" i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D258" i="2"/>
  <c r="D258" i="4" s="1"/>
  <c r="S260" i="1"/>
  <c r="S261" i="1"/>
  <c r="S262" i="1"/>
  <c r="S263" i="1"/>
  <c r="S265" i="1"/>
  <c r="S266" i="1"/>
  <c r="S267" i="1"/>
  <c r="S268" i="1"/>
  <c r="D268" i="2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E297" i="2"/>
  <c r="S299" i="1"/>
  <c r="S300" i="1"/>
  <c r="S301" i="1"/>
  <c r="D301" i="2"/>
  <c r="S303" i="1"/>
  <c r="S304" i="1"/>
  <c r="S305" i="1"/>
  <c r="S306" i="1"/>
  <c r="S307" i="1"/>
  <c r="S308" i="1"/>
  <c r="D308" i="2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D249" i="2" l="1"/>
  <c r="D249" i="4" s="1"/>
  <c r="D257" i="2"/>
  <c r="D257" i="4" s="1"/>
  <c r="D256" i="2"/>
  <c r="D256" i="4" s="1"/>
  <c r="D304" i="2"/>
  <c r="D337" i="2"/>
  <c r="D305" i="2"/>
  <c r="D273" i="2"/>
  <c r="D241" i="2"/>
  <c r="D241" i="4" s="1"/>
  <c r="D233" i="2"/>
  <c r="D233" i="4" s="1"/>
  <c r="D295" i="2"/>
  <c r="D225" i="2"/>
  <c r="D225" i="4" s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S199" i="1"/>
  <c r="S200" i="1"/>
  <c r="S201" i="1"/>
  <c r="S202" i="1"/>
  <c r="S203" i="1"/>
  <c r="E202" i="2" s="1"/>
  <c r="E202" i="4" s="1"/>
  <c r="S204" i="1"/>
  <c r="S205" i="1"/>
  <c r="S206" i="1"/>
  <c r="S207" i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E298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<sst xmlns="http://schemas.openxmlformats.org/spreadsheetml/2006/main" count="77" uniqueCount="48">
  <si>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</si>
  <si>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</si>
  <si>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</si>
  <si>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</si>
  <si>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</si>
  <si>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</si>
  <si>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</si>
  <si>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</si>
  <si>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</si>
  <si>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</si>
  <si>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</si>
  <si>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</si>
  <si>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</si>
  <si>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</si>
  <si>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</si>
  <si>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</si>
  <si>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</si>
  <si>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</si>
  <si>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</si>
  <si>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</si>
  <si>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</si>
  <si>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</si>
  <si>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</si>
  <si>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</si>
  <si>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</si>
  <si>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</si>
  <si>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</si>
  <si>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</si>
  <si>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</si>
  <si>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</si>
  <si>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</si>
  <si>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</si>
  <si>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</si>
  <si>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</si>
  <si>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</si>
  <si>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</si>
  <si>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</si>
  <si>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</si>
  <si>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</si>
  <si>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</si>
  <si>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</si>
  <si>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Предмет: Физическая культура (девушки)</t>
  </si>
  <si>
    <t>7-8 класс (девушки)</t>
  </si>
  <si>
    <t>Неманский МО</t>
  </si>
  <si>
    <t>МАОУ "Ульяновская СОШ"</t>
  </si>
  <si>
    <t>Замирайло Екатерина Максимовна</t>
  </si>
  <si>
    <t>Козлякова Вероника Александровна</t>
  </si>
  <si>
    <t>Гончаренко Алина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</si>
</sst>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5" sqref="A5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39</v>
      </c>
    </row>
    <row r="3" spans="1:1" ht="31" x14ac:dyDescent="0.35">
      <c r="A3" s="97" t="s">
        <v>32</v>
      </c>
    </row>
    <row r="4" spans="1:1" x14ac:dyDescent="0.35">
      <c r="A4" s="97"/>
    </row>
    <row r="5" spans="1:1" ht="31" x14ac:dyDescent="0.35">
      <c r="A5" s="97" t="s">
        <v>31</v>
      </c>
    </row>
    <row r="6" spans="1:1" x14ac:dyDescent="0.35">
      <c r="A6" s="97"/>
    </row>
    <row r="7" spans="1:1" ht="31" x14ac:dyDescent="0.35">
      <c r="A7" s="97" t="s">
        <v>34</v>
      </c>
    </row>
    <row r="8" spans="1:1" x14ac:dyDescent="0.35">
      <c r="A8" s="97"/>
    </row>
    <row r="9" spans="1:1" ht="31" x14ac:dyDescent="0.35">
      <c r="A9" s="97" t="s">
        <v>35</v>
      </c>
    </row>
    <row r="10" spans="1:1" ht="18" customHeight="1" x14ac:dyDescent="0.35">
      <c r="A10" s="97"/>
    </row>
    <row r="11" spans="1:1" ht="31" x14ac:dyDescent="0.35">
      <c r="A11" s="97" t="s">
        <v>33</v>
      </c>
    </row>
    <row r="12" spans="1:1" ht="31" x14ac:dyDescent="0.35">
      <c r="A12" s="97" t="s">
        <v>36</v>
      </c>
    </row>
    <row r="13" spans="1:1" s="12" customFormat="1" ht="18" x14ac:dyDescent="0.4">
      <c r="A13" s="96"/>
    </row>
    <row r="15" spans="1:1" x14ac:dyDescent="0.35">
      <c r="A15" s="98" t="s">
        <v>38</v>
      </c>
    </row>
    <row r="16" spans="1:1" x14ac:dyDescent="0.35">
      <c r="A16" s="98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4" sqref="S14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7-8 класс (девушки)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29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703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7.5</v>
      </c>
      <c r="T10" s="9">
        <f>20*S10/26</f>
        <v>5.7692307692307692</v>
      </c>
      <c r="U10" s="8">
        <f>RANK(T10,$T$10:$T$359)</f>
        <v>2</v>
      </c>
    </row>
    <row r="11" spans="2:21" s="6" customFormat="1" ht="13" customHeight="1" x14ac:dyDescent="0.25">
      <c r="B11" s="7">
        <v>2</v>
      </c>
      <c r="C11" s="94">
        <f>Списки!F3</f>
        <v>704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7</v>
      </c>
      <c r="T11" s="9">
        <f t="shared" ref="T11:T74" si="0">20*S11/26</f>
        <v>5.384615384615385</v>
      </c>
      <c r="U11" s="8">
        <f t="shared" ref="U11:U74" si="1">RANK(T11,$T$10:$T$359)</f>
        <v>3</v>
      </c>
    </row>
    <row r="12" spans="2:21" s="6" customFormat="1" ht="13" customHeight="1" x14ac:dyDescent="0.25">
      <c r="B12" s="7">
        <v>3</v>
      </c>
      <c r="C12" s="94">
        <f>Списки!F4</f>
        <v>705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10</v>
      </c>
      <c r="T12" s="9">
        <f t="shared" si="0"/>
        <v>7.6923076923076925</v>
      </c>
      <c r="U12" s="8">
        <f t="shared" si="1"/>
        <v>1</v>
      </c>
    </row>
    <row r="13" spans="2:21" s="6" customFormat="1" ht="13" customHeight="1" x14ac:dyDescent="0.25">
      <c r="B13" s="7">
        <v>4</v>
      </c>
      <c r="C13" s="94">
        <f>Списки!F5</f>
        <v>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/>
      <c r="T13" s="9">
        <f t="shared" si="0"/>
        <v>0</v>
      </c>
      <c r="U13" s="8">
        <f t="shared" si="1"/>
        <v>4</v>
      </c>
    </row>
    <row r="14" spans="2:21" s="6" customFormat="1" ht="13" customHeight="1" x14ac:dyDescent="0.25">
      <c r="B14" s="7">
        <v>5</v>
      </c>
      <c r="C14" s="94">
        <f>Списки!F6</f>
        <v>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/>
      <c r="T14" s="9">
        <f t="shared" si="0"/>
        <v>0</v>
      </c>
      <c r="U14" s="8">
        <f>RANK(T14,$T$10:$T$359)</f>
        <v>4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4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4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4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4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4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4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4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4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4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4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4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4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4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4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4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4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4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4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4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4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4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4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4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4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4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4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4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4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4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4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4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4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4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4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4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4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4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4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4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4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4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4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4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4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4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4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4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4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4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4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4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4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4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4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4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4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4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4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4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4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20*S75/26</f>
        <v>0</v>
      </c>
      <c r="U75" s="8">
        <f t="shared" ref="U75:U138" si="3">RANK(T75,$T$10:$T$359)</f>
        <v>4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4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4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4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4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4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4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4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4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4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4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4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4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4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4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4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4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4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4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4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4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4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4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4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4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4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4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4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4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4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4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4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4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4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4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4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4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4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4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4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4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4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4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4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4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4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4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4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4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4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4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4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4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4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4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4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4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4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4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4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4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4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4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4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20*S139/26</f>
        <v>0</v>
      </c>
      <c r="U139" s="8">
        <f t="shared" ref="U139:U202" si="5">RANK(T139,$T$10:$T$359)</f>
        <v>4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4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4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4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4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4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4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4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4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4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4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4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4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4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4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4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4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4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4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4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4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4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4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4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4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4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4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4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4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4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4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4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4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4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4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4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4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4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4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4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4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4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4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4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4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4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4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4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4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4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4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4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4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4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4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4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4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4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4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4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4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4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4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4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20*S203/26</f>
        <v>0</v>
      </c>
      <c r="U203" s="8">
        <f t="shared" ref="U203:U266" si="9">RANK(T203,$T$10:$T$359)</f>
        <v>4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4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4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4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4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4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4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4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4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4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4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4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4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4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4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4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4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4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4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4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4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4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4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4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4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4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4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4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4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4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4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4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4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4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4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4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4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4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4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4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4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4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4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4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4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4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4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4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4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4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4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4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4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4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4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4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4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4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4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4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4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4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4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4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20*S267/26</f>
        <v>0</v>
      </c>
      <c r="U267" s="8">
        <f t="shared" ref="U267:U330" si="12">RANK(T267,$T$10:$T$359)</f>
        <v>4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4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4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4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4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4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4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4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4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4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4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4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4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4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4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4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4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4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4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4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4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4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4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4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4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4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4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4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4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4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4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4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4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4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4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4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4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4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4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4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4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4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4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4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4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4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4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4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4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4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4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4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4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4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4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4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4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4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4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4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4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4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4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4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20*S331/26</f>
        <v>0</v>
      </c>
      <c r="U331" s="8">
        <f t="shared" ref="U331:U359" si="15">RANK(T331,$T$10:$T$359)</f>
        <v>4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4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4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4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4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4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4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4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4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4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4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4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4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4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4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4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4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4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4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4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4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4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4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4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4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4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4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4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4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workbookViewId="0">
      <selection activeCell="H12" sqref="H12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7-8 класс (девушки)</v>
      </c>
      <c r="G4" s="35"/>
      <c r="H4" s="14" t="str">
        <f>'Итоговый на печать'!N4</f>
        <v>Предмет: Физическая культура (девушки)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30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703</v>
      </c>
      <c r="D9" s="27">
        <f>Теория!S10</f>
        <v>7.5</v>
      </c>
      <c r="E9" s="28">
        <f>Теория!T10</f>
        <v>5.7692307692307692</v>
      </c>
      <c r="F9" s="49">
        <v>10.5</v>
      </c>
      <c r="G9" s="42">
        <f>IF(F9="", " ", 40*MIN($F$9:$F$358)/F9)</f>
        <v>40</v>
      </c>
      <c r="H9" s="49">
        <v>20.100000000000001</v>
      </c>
      <c r="I9" s="42">
        <f>IF(H9="", " ",40*MIN($H$9:$H$358)/H9)</f>
        <v>40</v>
      </c>
      <c r="J9" s="28">
        <f>IF(OR(F9="",H9=""), " ",E9+G9+I9)</f>
        <v>85.769230769230774</v>
      </c>
      <c r="K9" s="43">
        <f>IF(J9=" ", " ",RANK(J9,$J$9:$J$358))</f>
        <v>2</v>
      </c>
      <c r="L9" s="41"/>
    </row>
    <row r="10" spans="2:12" s="23" customFormat="1" ht="11.5" x14ac:dyDescent="0.25">
      <c r="B10" s="26">
        <v>2</v>
      </c>
      <c r="C10" s="94">
        <f>Списки!F3</f>
        <v>704</v>
      </c>
      <c r="D10" s="27">
        <f>Теория!S11</f>
        <v>7</v>
      </c>
      <c r="E10" s="28">
        <f>Теория!T11</f>
        <v>5.384615384615385</v>
      </c>
      <c r="F10" s="49">
        <v>10.6</v>
      </c>
      <c r="G10" s="42">
        <f t="shared" ref="G10:G73" si="0">IF(F10="", " ", 40*MIN($F$9:$F$358)/F10)</f>
        <v>39.622641509433961</v>
      </c>
      <c r="H10" s="49">
        <v>21</v>
      </c>
      <c r="I10" s="42">
        <f t="shared" ref="I10:I73" si="1">IF(H10="", " ",40*MIN($H$9:$H$358)/H10)</f>
        <v>38.285714285714285</v>
      </c>
      <c r="J10" s="28">
        <f t="shared" ref="J10:J73" si="2">IF(OR(F10="",H10=""), " ",E10+G10+I10)</f>
        <v>83.29297117976364</v>
      </c>
      <c r="K10" s="43">
        <f t="shared" ref="K10:K73" si="3">IF(J10=" ", " ",RANK(J10,$J$9:$J$358))</f>
        <v>3</v>
      </c>
      <c r="L10" s="41"/>
    </row>
    <row r="11" spans="2:12" s="23" customFormat="1" ht="11.5" x14ac:dyDescent="0.25">
      <c r="B11" s="26">
        <v>3</v>
      </c>
      <c r="C11" s="94">
        <f>Списки!F4</f>
        <v>705</v>
      </c>
      <c r="D11" s="27">
        <f>Теория!S12</f>
        <v>10</v>
      </c>
      <c r="E11" s="28">
        <f>Теория!T12</f>
        <v>7.6923076923076925</v>
      </c>
      <c r="F11" s="49">
        <v>10.5</v>
      </c>
      <c r="G11" s="42">
        <f t="shared" si="0"/>
        <v>40</v>
      </c>
      <c r="H11" s="49">
        <v>20.2</v>
      </c>
      <c r="I11" s="42">
        <f t="shared" si="1"/>
        <v>39.801980198019805</v>
      </c>
      <c r="J11" s="28">
        <f t="shared" si="2"/>
        <v>87.494287890327499</v>
      </c>
      <c r="K11" s="43">
        <f t="shared" si="3"/>
        <v>1</v>
      </c>
      <c r="L11" s="41"/>
    </row>
    <row r="12" spans="2:12" s="23" customFormat="1" ht="11.5" x14ac:dyDescent="0.25">
      <c r="B12" s="26">
        <v>4</v>
      </c>
      <c r="C12" s="94">
        <f>Списки!F5</f>
        <v>0</v>
      </c>
      <c r="D12" s="27">
        <f>Теория!S13</f>
        <v>0</v>
      </c>
      <c r="E12" s="28">
        <f>Теория!T13</f>
        <v>0</v>
      </c>
      <c r="F12" s="49"/>
      <c r="G12" s="42" t="str">
        <f t="shared" si="0"/>
        <v xml:space="preserve"> </v>
      </c>
      <c r="H12" s="49"/>
      <c r="I12" s="42" t="str">
        <f t="shared" si="1"/>
        <v xml:space="preserve"> </v>
      </c>
      <c r="J12" s="28" t="str">
        <f t="shared" si="2"/>
        <v xml:space="preserve"> </v>
      </c>
      <c r="K12" s="43" t="str">
        <f t="shared" si="3"/>
        <v xml:space="preserve"> </v>
      </c>
      <c r="L12" s="41"/>
    </row>
    <row r="13" spans="2:12" s="23" customFormat="1" ht="11.5" x14ac:dyDescent="0.25">
      <c r="B13" s="26">
        <v>5</v>
      </c>
      <c r="C13" s="94">
        <f>Списки!F6</f>
        <v>0</v>
      </c>
      <c r="D13" s="27">
        <f>Теория!S14</f>
        <v>0</v>
      </c>
      <c r="E13" s="28">
        <f>Теория!T14</f>
        <v>0</v>
      </c>
      <c r="F13" s="49"/>
      <c r="G13" s="42" t="str">
        <f t="shared" si="0"/>
        <v xml:space="preserve"> </v>
      </c>
      <c r="H13" s="49"/>
      <c r="I13" s="42" t="str">
        <f t="shared" si="1"/>
        <v xml:space="preserve"> </v>
      </c>
      <c r="J13" s="28" t="str">
        <f t="shared" si="2"/>
        <v xml:space="preserve"> </v>
      </c>
      <c r="K13" s="43" t="str">
        <f t="shared" si="3"/>
        <v xml:space="preserve"> 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B1" zoomScaleNormal="100" workbookViewId="0">
      <selection activeCell="F12" sqref="F12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42</v>
      </c>
      <c r="E4" s="122"/>
      <c r="F4" s="122"/>
      <c r="G4" s="15"/>
      <c r="I4" s="16"/>
      <c r="J4" s="17"/>
      <c r="M4" s="18"/>
      <c r="N4" s="69" t="s">
        <v>41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703</v>
      </c>
      <c r="D9" s="27">
        <f>Итоговый!D9</f>
        <v>7.5</v>
      </c>
      <c r="E9" s="28">
        <f>Итоговый!E9</f>
        <v>5.7692307692307692</v>
      </c>
      <c r="F9" s="27">
        <f>Итоговый!F9</f>
        <v>10.5</v>
      </c>
      <c r="G9" s="28">
        <f>Итоговый!G9</f>
        <v>40</v>
      </c>
      <c r="H9" s="27">
        <f>Итоговый!H9</f>
        <v>20.100000000000001</v>
      </c>
      <c r="I9" s="28">
        <f>Итоговый!I9</f>
        <v>40</v>
      </c>
      <c r="J9" s="28">
        <f>Итоговый!J9</f>
        <v>85.769230769230774</v>
      </c>
      <c r="K9" s="45">
        <f>Итоговый!K9</f>
        <v>2</v>
      </c>
      <c r="L9" s="28">
        <f>Итоговый!L9</f>
        <v>0</v>
      </c>
      <c r="M9" s="27">
        <f>Списки!E2</f>
        <v>7</v>
      </c>
      <c r="N9" s="29" t="str">
        <f>Списки!D2</f>
        <v>Замирайло Екатерина Максимовна</v>
      </c>
      <c r="O9" s="30" t="str">
        <f>Списки!C2</f>
        <v>МАОУ "Ульяновская СОШ"</v>
      </c>
    </row>
    <row r="10" spans="2:15" s="23" customFormat="1" ht="11.5" x14ac:dyDescent="0.25">
      <c r="B10" s="26">
        <v>2</v>
      </c>
      <c r="C10" s="72">
        <f>Списки!F3</f>
        <v>704</v>
      </c>
      <c r="D10" s="27">
        <f>Итоговый!D10</f>
        <v>7</v>
      </c>
      <c r="E10" s="28">
        <f>Итоговый!E10</f>
        <v>5.384615384615385</v>
      </c>
      <c r="F10" s="27">
        <f>Итоговый!F10</f>
        <v>10.6</v>
      </c>
      <c r="G10" s="28">
        <f>Итоговый!G10</f>
        <v>39.622641509433961</v>
      </c>
      <c r="H10" s="27">
        <f>Итоговый!H10</f>
        <v>21</v>
      </c>
      <c r="I10" s="28">
        <f>Итоговый!I10</f>
        <v>38.285714285714285</v>
      </c>
      <c r="J10" s="28">
        <f>Итоговый!J10</f>
        <v>83.29297117976364</v>
      </c>
      <c r="K10" s="45">
        <f>Итоговый!K10</f>
        <v>3</v>
      </c>
      <c r="L10" s="28">
        <f>Итоговый!L10</f>
        <v>0</v>
      </c>
      <c r="M10" s="27">
        <f>Списки!E3</f>
        <v>7</v>
      </c>
      <c r="N10" s="29" t="str">
        <f>Списки!D3</f>
        <v>Козлякова Вероника Александровна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705</v>
      </c>
      <c r="D11" s="27">
        <f>Итоговый!D11</f>
        <v>10</v>
      </c>
      <c r="E11" s="28">
        <f>Итоговый!E11</f>
        <v>7.6923076923076925</v>
      </c>
      <c r="F11" s="27">
        <f>Итоговый!F11</f>
        <v>10.5</v>
      </c>
      <c r="G11" s="28">
        <f>Итоговый!G11</f>
        <v>40</v>
      </c>
      <c r="H11" s="27">
        <f>Итоговый!H11</f>
        <v>20.2</v>
      </c>
      <c r="I11" s="28">
        <f>Итоговый!I11</f>
        <v>39.801980198019805</v>
      </c>
      <c r="J11" s="28">
        <f>Итоговый!J11</f>
        <v>87.494287890327499</v>
      </c>
      <c r="K11" s="45">
        <f>Итоговый!K11</f>
        <v>1</v>
      </c>
      <c r="L11" s="28">
        <f>Итоговый!L11</f>
        <v>0</v>
      </c>
      <c r="M11" s="27">
        <f>Списки!E4</f>
        <v>7</v>
      </c>
      <c r="N11" s="29" t="str">
        <f>Списки!D4</f>
        <v>Гончаренко Алина Александровна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0</v>
      </c>
      <c r="D12" s="27">
        <f>Итоговый!D12</f>
        <v>0</v>
      </c>
      <c r="E12" s="28">
        <f>Итоговый!E12</f>
        <v>0</v>
      </c>
      <c r="F12" s="27">
        <f>Итоговый!F12</f>
        <v>0</v>
      </c>
      <c r="G12" s="28" t="str">
        <f>Итоговый!G12</f>
        <v xml:space="preserve"> </v>
      </c>
      <c r="H12" s="27">
        <f>Итоговый!H12</f>
        <v>0</v>
      </c>
      <c r="I12" s="28" t="str">
        <f>Итоговый!I12</f>
        <v xml:space="preserve"> </v>
      </c>
      <c r="J12" s="28" t="str">
        <f>Итоговый!J12</f>
        <v xml:space="preserve"> </v>
      </c>
      <c r="K12" s="45" t="str">
        <f>Итоговый!K12</f>
        <v xml:space="preserve"> </v>
      </c>
      <c r="L12" s="28">
        <f>Итоговый!L12</f>
        <v>0</v>
      </c>
      <c r="M12" s="27">
        <f>Списки!E5</f>
        <v>0</v>
      </c>
      <c r="N12" s="29">
        <f>Списки!D5</f>
        <v>0</v>
      </c>
      <c r="O12" s="30">
        <f>Списки!C5</f>
        <v>0</v>
      </c>
    </row>
    <row r="13" spans="2:15" s="23" customFormat="1" ht="11.5" x14ac:dyDescent="0.25">
      <c r="B13" s="26">
        <v>5</v>
      </c>
      <c r="C13" s="72">
        <f>Списки!F6</f>
        <v>0</v>
      </c>
      <c r="D13" s="27">
        <f>Итоговый!D13</f>
        <v>0</v>
      </c>
      <c r="E13" s="28">
        <f>Итоговый!E13</f>
        <v>0</v>
      </c>
      <c r="F13" s="27">
        <f>Итоговый!F13</f>
        <v>0</v>
      </c>
      <c r="G13" s="28" t="str">
        <f>Итоговый!G13</f>
        <v xml:space="preserve"> </v>
      </c>
      <c r="H13" s="27">
        <f>Итоговый!H13</f>
        <v>0</v>
      </c>
      <c r="I13" s="28" t="str">
        <f>Итоговый!I13</f>
        <v xml:space="preserve"> </v>
      </c>
      <c r="J13" s="28" t="str">
        <f>Итоговый!J13</f>
        <v xml:space="preserve"> </v>
      </c>
      <c r="K13" s="45" t="str">
        <f>Итоговый!K13</f>
        <v xml:space="preserve"> </v>
      </c>
      <c r="L13" s="28">
        <f>Итоговый!L13</f>
        <v>0</v>
      </c>
      <c r="M13" s="27">
        <f>Списки!E6</f>
        <v>0</v>
      </c>
      <c r="N13" s="29">
        <f>Списки!D6</f>
        <v>0</v>
      </c>
      <c r="O13" s="30">
        <f>Списки!C6</f>
        <v>0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F5" sqref="F5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0.269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29</v>
      </c>
    </row>
    <row r="2" spans="1:6" ht="31.5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7</v>
      </c>
      <c r="F2" s="82">
        <v>703</v>
      </c>
    </row>
    <row r="3" spans="1:6" ht="31.5" thickBot="1" x14ac:dyDescent="0.4">
      <c r="A3" s="74">
        <v>2</v>
      </c>
      <c r="B3" s="76" t="s">
        <v>43</v>
      </c>
      <c r="C3" s="83" t="s">
        <v>44</v>
      </c>
      <c r="D3" s="78" t="s">
        <v>46</v>
      </c>
      <c r="E3" s="84">
        <v>7</v>
      </c>
      <c r="F3" s="82">
        <v>704</v>
      </c>
    </row>
    <row r="4" spans="1:6" ht="31.5" thickBot="1" x14ac:dyDescent="0.4">
      <c r="A4" s="74">
        <v>3</v>
      </c>
      <c r="B4" s="76" t="s">
        <v>43</v>
      </c>
      <c r="C4" s="83" t="s">
        <v>44</v>
      </c>
      <c r="D4" s="78" t="s">
        <v>47</v>
      </c>
      <c r="E4" s="84">
        <v>7</v>
      </c>
      <c r="F4" s="82">
        <v>705</v>
      </c>
    </row>
    <row r="5" spans="1:6" ht="16" thickBot="1" x14ac:dyDescent="0.4">
      <c r="A5" s="74">
        <v>4</v>
      </c>
      <c r="B5" s="76"/>
      <c r="C5" s="83"/>
      <c r="D5" s="78"/>
      <c r="E5" s="84"/>
      <c r="F5" s="82"/>
    </row>
    <row r="6" spans="1:6" ht="16" thickBot="1" x14ac:dyDescent="0.4">
      <c r="A6" s="74">
        <v>5</v>
      </c>
      <c r="B6" s="76"/>
      <c r="C6" s="83"/>
      <c r="D6" s="78"/>
      <c r="E6" s="84"/>
      <c r="F6" s="82"/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 B5:B189" name="Диапазон1"/>
    <protectedRange sqref="C2:E2 C5:E189 D3:E3 D4:E4" name="Диапазон1_1"/>
    <protectedRange sqref="C3" name="Диапазон1_1_1"/>
    <protectedRange sqref="C4" name="Диапазон1_1_3"/>
    <protectedRange sqref="B3" name="Диапазон1_3"/>
    <protectedRange sqref="B4" name="Диапазон1_4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2024-11-04T16:54:15Z</dcterms:modified>
</cp:coreProperties>
</file>